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bookViews>
    <workbookView xWindow="120" yWindow="45" windowWidth="15585" windowHeight="10065"/>
  </bookViews>
  <sheets>
    <sheet name="Tabelle1" sheetId="1" r:id="rId1"/>
    <sheet name="Tabelle2" sheetId="2" r:id="rId2"/>
    <sheet name="Tabelle3" sheetId="3" r:id="rId3"/>
  </sheets>
  <definedNames>
    <definedName name="_xlnm.Print_Area" localSheetId="0">Tabelle1!$A$1:$BB$60</definedName>
  </definedNames>
  <calcPr calcId="162913"/>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<sst xmlns="http://schemas.openxmlformats.org/spreadsheetml/2006/main" count="48" uniqueCount="24">
  <si>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</si>
  <si>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</si>
  <si>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</si>
  <si>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</si>
  <si>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</si>
  <si>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</si>
  <si>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</si>
  <si>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</si>
  <si>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</si>
  <si>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</si>
  <si>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</si>
  <si>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</si>
  <si>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</si>
  <si>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</si>
  <si>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</si>
  <si>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</si>
  <si>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</si>
  <si>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</si>
  <si>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</si>
  <si>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</si>
  <si>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10,45 EUR bezahlt wird.</t>
  </si>
  <si>
    <t>Stand: 01.07.2022</t>
  </si>
  <si>
    <r>
      <t>maximale Stundenzahl pro Kalendermonat zur Einhaltung des Mindestlohns in Höhe von 10.45 € pro Stunde</t>
    </r>
    <r>
      <rPr>
        <b/>
        <sz val="11"/>
        <color rgb="FFFF0000"/>
        <rFont val="Calibri"/>
        <family val="2"/>
        <scheme val="minor"/>
      </rPr>
      <t>*</t>
    </r>
  </si>
  <si>
    <r>
      <t>maximale Stundenzahl pro Kalendermonat zur Einhaltung des Mindestlohns in Höhe von 10,45 € pro Stunde</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</si>
</sst>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2" fillId="0" borderId="0" xfId="0" applyFont="1" applyAlignment="1">
      <alignment horizontal="left"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81"/>
  <sheetViews>
    <sheetView tabSelected="1" view="pageBreakPreview" zoomScaleNormal="100" zoomScaleSheetLayoutView="100" workbookViewId="0">
      <selection activeCell="H1" sqref="H1:M1048576"/>
    </sheetView>
  </sheetViews>
  <sheetFormatPr baseColWidth="10" defaultRowHeight="15" x14ac:dyDescent="0.25"/>
  <cols>
    <col min="2" max="2" width="14.85546875" customWidth="1"/>
    <col min="3" max="3" width="11.140625" customWidth="1"/>
    <col min="4" max="4" width="12.5703125" hidden="1" customWidth="1"/>
    <col min="5" max="5" width="12.85546875" hidden="1" customWidth="1"/>
    <col min="6" max="7" width="15.140625" style="3" customWidth="1"/>
    <col min="8" max="8" width="11" hidden="1" customWidth="1"/>
    <col min="9" max="10" width="12.5703125" style="3" hidden="1" customWidth="1"/>
    <col min="11" max="11" width="11" style="3" hidden="1" customWidth="1"/>
    <col min="12" max="13" width="13.85546875" style="3" hidden="1" customWidth="1"/>
    <col min="14" max="14" width="4" customWidth="1"/>
    <col min="16" max="16" width="14.85546875" customWidth="1"/>
    <col min="17" max="17" width="11.140625" customWidth="1"/>
    <col min="18" max="18" width="12.5703125" hidden="1" customWidth="1"/>
    <col min="19" max="19" width="11.42578125" hidden="1" customWidth="1"/>
    <col min="20" max="21" width="15.140625" customWidth="1"/>
    <col min="22" max="27" width="11.5703125" hidden="1" customWidth="1"/>
    <col min="28" max="28" width="4.42578125" customWidth="1"/>
    <col min="30" max="30" width="14.85546875" customWidth="1"/>
    <col min="31" max="31" width="11.140625" customWidth="1"/>
    <col min="32" max="32" width="12.5703125" hidden="1" customWidth="1"/>
    <col min="33" max="33" width="11.42578125" hidden="1" customWidth="1"/>
    <col min="34" max="35" width="15.140625" customWidth="1"/>
    <col min="36" max="36" width="11.5703125" hidden="1" customWidth="1"/>
    <col min="37" max="37" width="14.85546875" hidden="1" customWidth="1"/>
    <col min="38" max="38" width="14" hidden="1" customWidth="1"/>
    <col min="39" max="39" width="14.42578125" hidden="1" customWidth="1"/>
    <col min="40" max="40" width="11.5703125" hidden="1" customWidth="1"/>
    <col min="41" max="41" width="15.140625" hidden="1" customWidth="1"/>
    <col min="42" max="42" width="15.140625" customWidth="1"/>
  </cols>
  <sheetData>
    <row r="1" spans="1:42" x14ac:dyDescent="0.25">
      <c r="AI1" s="23" t="s">
        <v>8</v>
      </c>
    </row>
    <row r="2" spans="1:42" x14ac:dyDescent="0.25">
      <c r="AI2" s="23" t="s">
        <v>21</v>
      </c>
    </row>
    <row r="3" spans="1:42" ht="21" x14ac:dyDescent="0.35">
      <c r="A3" s="45" t="s">
        <v>18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5" spans="1:42" s="1" customFormat="1" ht="59.25" customHeight="1" x14ac:dyDescent="0.25">
      <c r="A5" s="44" t="s">
        <v>20</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42" s="1" customFormat="1" ht="17.25" customHeight="1" x14ac:dyDescent="0.25">
      <c r="A6" s="18"/>
      <c r="B6" s="18"/>
      <c r="C6" s="18"/>
      <c r="D6" s="18"/>
      <c r="E6" s="18"/>
      <c r="F6" s="18"/>
      <c r="G6" s="18"/>
      <c r="H6" s="18"/>
      <c r="I6" s="18"/>
      <c r="J6" s="18"/>
      <c r="K6" s="18"/>
      <c r="L6" s="18"/>
      <c r="M6" s="18"/>
      <c r="N6" s="18"/>
      <c r="O6" s="18"/>
    </row>
    <row r="8" spans="1:42" s="28" customFormat="1" ht="15.75" x14ac:dyDescent="0.2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25">
      <c r="A10" s="3" t="s">
        <v>0</v>
      </c>
      <c r="O10" s="3" t="s">
        <v>14</v>
      </c>
      <c r="T10" s="3"/>
      <c r="U10" s="3"/>
      <c r="W10" s="3"/>
      <c r="X10" s="3"/>
      <c r="Y10" s="3"/>
      <c r="Z10" s="3"/>
      <c r="AA10" s="3"/>
      <c r="AC10" s="3" t="s">
        <v>15</v>
      </c>
      <c r="AH10" s="3"/>
      <c r="AI10" s="3"/>
      <c r="AK10" s="3"/>
      <c r="AL10" s="3"/>
      <c r="AM10" s="3"/>
      <c r="AN10" s="3"/>
      <c r="AO10" s="3"/>
    </row>
    <row r="11" spans="1:42" x14ac:dyDescent="0.25">
      <c r="T11" s="3"/>
      <c r="U11" s="3"/>
      <c r="W11" s="3"/>
      <c r="X11" s="3"/>
      <c r="Y11" s="3"/>
      <c r="Z11" s="3"/>
      <c r="AA11" s="3"/>
      <c r="AH11" s="3"/>
      <c r="AI11" s="3"/>
      <c r="AK11" s="3"/>
      <c r="AL11" s="3"/>
      <c r="AM11" s="3"/>
      <c r="AN11" s="3"/>
      <c r="AO11" s="3"/>
    </row>
    <row r="12" spans="1:42" s="2" customFormat="1" ht="66" customHeight="1" x14ac:dyDescent="0.25">
      <c r="A12" s="24" t="s">
        <v>6</v>
      </c>
      <c r="B12" s="24" t="s">
        <v>5</v>
      </c>
      <c r="C12" s="24" t="s">
        <v>7</v>
      </c>
      <c r="D12" s="24" t="s">
        <v>1</v>
      </c>
      <c r="E12" s="8" t="s">
        <v>2</v>
      </c>
      <c r="F12" s="42" t="s">
        <v>22</v>
      </c>
      <c r="G12" s="42"/>
      <c r="H12" s="8" t="s">
        <v>3</v>
      </c>
      <c r="I12" s="43" t="s">
        <v>12</v>
      </c>
      <c r="J12" s="43"/>
      <c r="K12" s="9" t="s">
        <v>4</v>
      </c>
      <c r="L12" s="41" t="s">
        <v>13</v>
      </c>
      <c r="M12" s="41"/>
      <c r="O12" s="24" t="s">
        <v>6</v>
      </c>
      <c r="P12" s="24" t="s">
        <v>5</v>
      </c>
      <c r="Q12" s="24" t="s">
        <v>7</v>
      </c>
      <c r="R12" s="24" t="s">
        <v>1</v>
      </c>
      <c r="S12" s="8" t="s">
        <v>2</v>
      </c>
      <c r="T12" s="42" t="s">
        <v>23</v>
      </c>
      <c r="U12" s="42"/>
      <c r="V12" s="8" t="s">
        <v>3</v>
      </c>
      <c r="W12" s="30" t="s">
        <v>12</v>
      </c>
      <c r="X12" s="30"/>
      <c r="Y12" s="9" t="s">
        <v>4</v>
      </c>
      <c r="Z12" s="31" t="s">
        <v>13</v>
      </c>
      <c r="AA12" s="31"/>
      <c r="AB12"/>
      <c r="AC12" s="24" t="s">
        <v>6</v>
      </c>
      <c r="AD12" s="24" t="s">
        <v>5</v>
      </c>
      <c r="AE12" s="24" t="s">
        <v>7</v>
      </c>
      <c r="AF12" s="24" t="s">
        <v>1</v>
      </c>
      <c r="AG12" s="8" t="s">
        <v>2</v>
      </c>
      <c r="AH12" s="42" t="s">
        <v>23</v>
      </c>
      <c r="AI12" s="42"/>
      <c r="AJ12" s="8" t="s">
        <v>3</v>
      </c>
      <c r="AK12" s="43" t="s">
        <v>12</v>
      </c>
      <c r="AL12" s="43"/>
      <c r="AM12" s="9" t="s">
        <v>4</v>
      </c>
      <c r="AN12" s="41" t="s">
        <v>13</v>
      </c>
      <c r="AO12" s="41"/>
      <c r="AP12"/>
    </row>
    <row r="13" spans="1:42" s="2" customFormat="1" ht="18" customHeight="1" x14ac:dyDescent="0.2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25">
      <c r="A14" s="10">
        <v>10.77</v>
      </c>
      <c r="B14" s="19">
        <v>5</v>
      </c>
      <c r="C14" s="10">
        <f>A14*B14</f>
        <v>53.849999999999994</v>
      </c>
      <c r="D14" s="10">
        <v>10.45</v>
      </c>
      <c r="E14" s="11">
        <f>ROUND(C14/D14,2)</f>
        <v>5.15</v>
      </c>
      <c r="F14" s="21">
        <f>INT(E14)</f>
        <v>5</v>
      </c>
      <c r="G14" s="22">
        <f>INT(60*(E14-F14))</f>
        <v>9</v>
      </c>
      <c r="H14" s="11">
        <f>B14-E14</f>
        <v>-0.15000000000000036</v>
      </c>
      <c r="I14" s="12">
        <f>INT(H14*-1)</f>
        <v>0</v>
      </c>
      <c r="J14" s="13">
        <f>INT(60*(H14*-1-I14))</f>
        <v>9</v>
      </c>
      <c r="K14" s="14">
        <f>B14+H14</f>
        <v>4.8499999999999996</v>
      </c>
      <c r="L14" s="15">
        <f>B14-I14-1</f>
        <v>4</v>
      </c>
      <c r="M14" s="16">
        <f>INT(60-J14)</f>
        <v>51</v>
      </c>
      <c r="O14" s="10">
        <v>12.52</v>
      </c>
      <c r="P14" s="19">
        <v>5</v>
      </c>
      <c r="Q14" s="10">
        <f>O14*P14</f>
        <v>62.599999999999994</v>
      </c>
      <c r="R14" s="10">
        <v>10.45</v>
      </c>
      <c r="S14" s="11">
        <f>ROUND(Q14/R14,2)</f>
        <v>5.99</v>
      </c>
      <c r="T14" s="21">
        <f>INT(S14)</f>
        <v>5</v>
      </c>
      <c r="U14" s="22">
        <f>INT(60*(S14-T14))</f>
        <v>59</v>
      </c>
      <c r="V14" s="11">
        <f>P14-S14</f>
        <v>-0.99000000000000021</v>
      </c>
      <c r="W14" s="12">
        <f>INT(V14*-1)</f>
        <v>0</v>
      </c>
      <c r="X14" s="13">
        <f>INT(60*(V14*-1-W14))</f>
        <v>59</v>
      </c>
      <c r="Y14" s="14">
        <f>P14+V14</f>
        <v>4.01</v>
      </c>
      <c r="Z14" s="15">
        <f>P14-W14-1</f>
        <v>4</v>
      </c>
      <c r="AA14" s="16">
        <f>INT(60-X14)</f>
        <v>1</v>
      </c>
      <c r="AC14" s="10">
        <v>17.010000000000002</v>
      </c>
      <c r="AD14" s="19">
        <v>5</v>
      </c>
      <c r="AE14" s="10">
        <f>AC14*AD14</f>
        <v>85.050000000000011</v>
      </c>
      <c r="AF14" s="10">
        <v>10.45</v>
      </c>
      <c r="AG14" s="11">
        <f>ROUND(AE14/AF14,2)</f>
        <v>8.14</v>
      </c>
      <c r="AH14" s="21">
        <f>INT(AG14)</f>
        <v>8</v>
      </c>
      <c r="AI14" s="22">
        <f>INT(60*(AG14-AH14))</f>
        <v>8</v>
      </c>
      <c r="AJ14" s="11">
        <f>AD14-AG14</f>
        <v>-3.1400000000000006</v>
      </c>
      <c r="AK14" s="12">
        <f>INT(AJ14*-1)</f>
        <v>3</v>
      </c>
      <c r="AL14" s="13">
        <f>INT(60*(AJ14*-1-AK14))</f>
        <v>8</v>
      </c>
      <c r="AM14" s="14">
        <f>AD14+AJ14</f>
        <v>1.8599999999999994</v>
      </c>
      <c r="AN14" s="15">
        <f>AD14-AK14-1</f>
        <v>1</v>
      </c>
      <c r="AO14" s="16">
        <f>INT(60-AL14)</f>
        <v>52</v>
      </c>
    </row>
    <row r="15" spans="1:42" ht="14.25" customHeight="1" x14ac:dyDescent="0.25">
      <c r="A15" s="10">
        <v>10.77</v>
      </c>
      <c r="B15" s="19">
        <v>10</v>
      </c>
      <c r="C15" s="10">
        <f t="shared" ref="C15:C17" si="0">A15*B15</f>
        <v>107.69999999999999</v>
      </c>
      <c r="D15" s="10">
        <v>10.45</v>
      </c>
      <c r="E15" s="11">
        <f t="shared" ref="E15:E17" si="1">ROUND(C15/D15,2)</f>
        <v>10.31</v>
      </c>
      <c r="F15" s="21">
        <f t="shared" ref="F15:F33" si="2">INT(E15)</f>
        <v>10</v>
      </c>
      <c r="G15" s="22">
        <f t="shared" ref="G15:G30" si="3">INT(60*(E15-F15))</f>
        <v>18</v>
      </c>
      <c r="H15" s="11">
        <f t="shared" ref="H15:H17" si="4">B15-E15</f>
        <v>-0.3100000000000005</v>
      </c>
      <c r="I15" s="12">
        <f t="shared" ref="I15:I33" si="5">INT(H15*-1)</f>
        <v>0</v>
      </c>
      <c r="J15" s="13">
        <f t="shared" ref="J15:J30" si="6">INT(60*(H15*-1-I15))</f>
        <v>18</v>
      </c>
      <c r="K15" s="14">
        <f t="shared" ref="K15:K17" si="7">B15+H15</f>
        <v>9.69</v>
      </c>
      <c r="L15" s="15">
        <f t="shared" ref="L15:L30" si="8">B15-I15-1</f>
        <v>9</v>
      </c>
      <c r="M15" s="16">
        <f t="shared" ref="M15:M30" si="9">INT(60-J15)</f>
        <v>42</v>
      </c>
      <c r="O15" s="10">
        <v>12.52</v>
      </c>
      <c r="P15" s="19">
        <v>10</v>
      </c>
      <c r="Q15" s="10">
        <f t="shared" ref="Q15:Q21" si="10">O15*P15</f>
        <v>125.19999999999999</v>
      </c>
      <c r="R15" s="10">
        <v>10.45</v>
      </c>
      <c r="S15" s="11">
        <f t="shared" ref="S15:S21" si="11">ROUND(Q15/R15,2)</f>
        <v>11.98</v>
      </c>
      <c r="T15" s="21">
        <f t="shared" ref="T15:T33" si="12">INT(S15)</f>
        <v>11</v>
      </c>
      <c r="U15" s="22">
        <f t="shared" ref="U15:U30" si="13">INT(60*(S15-T15))</f>
        <v>58</v>
      </c>
      <c r="V15" s="11">
        <f t="shared" ref="V15:V21" si="14">P15-S15</f>
        <v>-1.9800000000000004</v>
      </c>
      <c r="W15" s="12">
        <f t="shared" ref="W15:W33" si="15">INT(V15*-1)</f>
        <v>1</v>
      </c>
      <c r="X15" s="13">
        <f t="shared" ref="X15:X30" si="16">INT(60*(V15*-1-W15))</f>
        <v>58</v>
      </c>
      <c r="Y15" s="14">
        <f t="shared" ref="Y15:Y21" si="17">P15+V15</f>
        <v>8.02</v>
      </c>
      <c r="Z15" s="15">
        <f t="shared" ref="Z15:Z30" si="18">P15-W15-1</f>
        <v>8</v>
      </c>
      <c r="AA15" s="16">
        <f t="shared" ref="AA15:AA30" si="19">INT(60-X15)</f>
        <v>2</v>
      </c>
      <c r="AC15" s="10">
        <v>17.010000000000002</v>
      </c>
      <c r="AD15" s="19">
        <v>10</v>
      </c>
      <c r="AE15" s="10">
        <f t="shared" ref="AE15:AE21" si="20">AC15*AD15</f>
        <v>170.10000000000002</v>
      </c>
      <c r="AF15" s="10">
        <v>10.45</v>
      </c>
      <c r="AG15" s="11">
        <f t="shared" ref="AG15:AG21" si="21">ROUND(AE15/AF15,2)</f>
        <v>16.28</v>
      </c>
      <c r="AH15" s="21">
        <f t="shared" ref="AH15:AH33" si="22">INT(AG15)</f>
        <v>16</v>
      </c>
      <c r="AI15" s="22">
        <f t="shared" ref="AI15:AI30" si="23">INT(60*(AG15-AH15))</f>
        <v>16</v>
      </c>
      <c r="AJ15" s="11">
        <f t="shared" ref="AJ15:AJ21" si="24">AD15-AG15</f>
        <v>-6.2800000000000011</v>
      </c>
      <c r="AK15" s="12">
        <f t="shared" ref="AK15:AK33" si="25">INT(AJ15*-1)</f>
        <v>6</v>
      </c>
      <c r="AL15" s="13">
        <f t="shared" ref="AL15:AL30" si="26">INT(60*(AJ15*-1-AK15))</f>
        <v>16</v>
      </c>
      <c r="AM15" s="14">
        <f t="shared" ref="AM15:AM21" si="27">AD15+AJ15</f>
        <v>3.7199999999999989</v>
      </c>
      <c r="AN15" s="15">
        <f t="shared" ref="AN15:AN30" si="28">AD15-AK15-1</f>
        <v>3</v>
      </c>
      <c r="AO15" s="16">
        <f t="shared" ref="AO15:AO30" si="29">INT(60-AL15)</f>
        <v>44</v>
      </c>
    </row>
    <row r="16" spans="1:42" x14ac:dyDescent="0.25">
      <c r="A16" s="10">
        <v>10.77</v>
      </c>
      <c r="B16" s="19">
        <v>15</v>
      </c>
      <c r="C16" s="10">
        <f t="shared" si="0"/>
        <v>161.54999999999998</v>
      </c>
      <c r="D16" s="10">
        <v>10.45</v>
      </c>
      <c r="E16" s="11">
        <f t="shared" si="1"/>
        <v>15.46</v>
      </c>
      <c r="F16" s="21">
        <f t="shared" si="2"/>
        <v>15</v>
      </c>
      <c r="G16" s="22">
        <f t="shared" si="3"/>
        <v>27</v>
      </c>
      <c r="H16" s="11">
        <f t="shared" si="4"/>
        <v>-0.46000000000000085</v>
      </c>
      <c r="I16" s="12">
        <f t="shared" si="5"/>
        <v>0</v>
      </c>
      <c r="J16" s="13">
        <f t="shared" si="6"/>
        <v>27</v>
      </c>
      <c r="K16" s="14">
        <f t="shared" si="7"/>
        <v>14.54</v>
      </c>
      <c r="L16" s="15">
        <f t="shared" si="8"/>
        <v>14</v>
      </c>
      <c r="M16" s="16">
        <f t="shared" si="9"/>
        <v>33</v>
      </c>
      <c r="O16" s="10">
        <v>12.52</v>
      </c>
      <c r="P16" s="19">
        <v>15</v>
      </c>
      <c r="Q16" s="10">
        <f t="shared" si="10"/>
        <v>187.79999999999998</v>
      </c>
      <c r="R16" s="10">
        <v>10.45</v>
      </c>
      <c r="S16" s="11">
        <f t="shared" si="11"/>
        <v>17.97</v>
      </c>
      <c r="T16" s="21">
        <f t="shared" si="12"/>
        <v>17</v>
      </c>
      <c r="U16" s="22">
        <f t="shared" si="13"/>
        <v>58</v>
      </c>
      <c r="V16" s="11">
        <f t="shared" si="14"/>
        <v>-2.9699999999999989</v>
      </c>
      <c r="W16" s="12">
        <f t="shared" si="15"/>
        <v>2</v>
      </c>
      <c r="X16" s="13">
        <f t="shared" si="16"/>
        <v>58</v>
      </c>
      <c r="Y16" s="14">
        <f t="shared" si="17"/>
        <v>12.030000000000001</v>
      </c>
      <c r="Z16" s="15">
        <f t="shared" si="18"/>
        <v>12</v>
      </c>
      <c r="AA16" s="16">
        <f t="shared" si="19"/>
        <v>2</v>
      </c>
      <c r="AC16" s="10">
        <v>17.010000000000002</v>
      </c>
      <c r="AD16" s="19">
        <v>15</v>
      </c>
      <c r="AE16" s="10">
        <f t="shared" si="20"/>
        <v>255.15000000000003</v>
      </c>
      <c r="AF16" s="10">
        <v>10.45</v>
      </c>
      <c r="AG16" s="11">
        <f t="shared" si="21"/>
        <v>24.42</v>
      </c>
      <c r="AH16" s="21">
        <f t="shared" si="22"/>
        <v>24</v>
      </c>
      <c r="AI16" s="22">
        <f t="shared" si="23"/>
        <v>25</v>
      </c>
      <c r="AJ16" s="11">
        <f t="shared" si="24"/>
        <v>-9.4200000000000017</v>
      </c>
      <c r="AK16" s="12">
        <f t="shared" si="25"/>
        <v>9</v>
      </c>
      <c r="AL16" s="13">
        <f t="shared" si="26"/>
        <v>25</v>
      </c>
      <c r="AM16" s="14">
        <f t="shared" si="27"/>
        <v>5.5799999999999983</v>
      </c>
      <c r="AN16" s="15">
        <f t="shared" si="28"/>
        <v>5</v>
      </c>
      <c r="AO16" s="16">
        <f t="shared" si="29"/>
        <v>35</v>
      </c>
    </row>
    <row r="17" spans="1:41" x14ac:dyDescent="0.25">
      <c r="A17" s="10">
        <v>10.77</v>
      </c>
      <c r="B17" s="19">
        <v>20</v>
      </c>
      <c r="C17" s="10">
        <f t="shared" si="0"/>
        <v>215.39999999999998</v>
      </c>
      <c r="D17" s="10">
        <v>10.45</v>
      </c>
      <c r="E17" s="11">
        <f t="shared" si="1"/>
        <v>20.61</v>
      </c>
      <c r="F17" s="21">
        <f t="shared" si="2"/>
        <v>20</v>
      </c>
      <c r="G17" s="22">
        <f t="shared" si="3"/>
        <v>36</v>
      </c>
      <c r="H17" s="11">
        <f t="shared" si="4"/>
        <v>-0.60999999999999943</v>
      </c>
      <c r="I17" s="12">
        <f t="shared" si="5"/>
        <v>0</v>
      </c>
      <c r="J17" s="13">
        <f t="shared" si="6"/>
        <v>36</v>
      </c>
      <c r="K17" s="14">
        <f t="shared" si="7"/>
        <v>19.39</v>
      </c>
      <c r="L17" s="15">
        <f t="shared" si="8"/>
        <v>19</v>
      </c>
      <c r="M17" s="16">
        <f t="shared" si="9"/>
        <v>24</v>
      </c>
      <c r="O17" s="10">
        <v>12.52</v>
      </c>
      <c r="P17" s="19">
        <v>20</v>
      </c>
      <c r="Q17" s="10">
        <f t="shared" si="10"/>
        <v>250.39999999999998</v>
      </c>
      <c r="R17" s="10">
        <v>10.45</v>
      </c>
      <c r="S17" s="11">
        <f t="shared" si="11"/>
        <v>23.96</v>
      </c>
      <c r="T17" s="21">
        <f t="shared" si="12"/>
        <v>23</v>
      </c>
      <c r="U17" s="22">
        <f t="shared" si="13"/>
        <v>57</v>
      </c>
      <c r="V17" s="11">
        <f t="shared" si="14"/>
        <v>-3.9600000000000009</v>
      </c>
      <c r="W17" s="12">
        <f t="shared" si="15"/>
        <v>3</v>
      </c>
      <c r="X17" s="13">
        <f t="shared" si="16"/>
        <v>57</v>
      </c>
      <c r="Y17" s="14">
        <f t="shared" si="17"/>
        <v>16.04</v>
      </c>
      <c r="Z17" s="15">
        <f t="shared" si="18"/>
        <v>16</v>
      </c>
      <c r="AA17" s="16">
        <f t="shared" si="19"/>
        <v>3</v>
      </c>
      <c r="AC17" s="10">
        <v>17.010000000000002</v>
      </c>
      <c r="AD17" s="19">
        <v>20</v>
      </c>
      <c r="AE17" s="10">
        <f t="shared" si="20"/>
        <v>340.20000000000005</v>
      </c>
      <c r="AF17" s="10">
        <v>10.45</v>
      </c>
      <c r="AG17" s="11">
        <f t="shared" si="21"/>
        <v>32.56</v>
      </c>
      <c r="AH17" s="21">
        <f t="shared" si="22"/>
        <v>32</v>
      </c>
      <c r="AI17" s="22">
        <f t="shared" si="23"/>
        <v>33</v>
      </c>
      <c r="AJ17" s="11">
        <f t="shared" si="24"/>
        <v>-12.560000000000002</v>
      </c>
      <c r="AK17" s="12">
        <f t="shared" si="25"/>
        <v>12</v>
      </c>
      <c r="AL17" s="13">
        <f t="shared" si="26"/>
        <v>33</v>
      </c>
      <c r="AM17" s="14">
        <f t="shared" si="27"/>
        <v>7.4399999999999977</v>
      </c>
      <c r="AN17" s="15">
        <f t="shared" si="28"/>
        <v>7</v>
      </c>
      <c r="AO17" s="16">
        <f t="shared" si="29"/>
        <v>27</v>
      </c>
    </row>
    <row r="18" spans="1:41" x14ac:dyDescent="0.25">
      <c r="A18" s="10">
        <v>10.77</v>
      </c>
      <c r="B18" s="19">
        <v>25</v>
      </c>
      <c r="C18" s="10">
        <f t="shared" ref="C18:C21" si="30">A18*B18</f>
        <v>269.25</v>
      </c>
      <c r="D18" s="10">
        <v>10.45</v>
      </c>
      <c r="E18" s="11">
        <f t="shared" ref="E18:E21" si="31">ROUND(C18/D18,2)</f>
        <v>25.77</v>
      </c>
      <c r="F18" s="21">
        <f t="shared" si="2"/>
        <v>25</v>
      </c>
      <c r="G18" s="22">
        <f t="shared" si="3"/>
        <v>46</v>
      </c>
      <c r="H18" s="11">
        <f t="shared" ref="H18:H21" si="32">B18-E18</f>
        <v>-0.76999999999999957</v>
      </c>
      <c r="I18" s="12">
        <f t="shared" si="5"/>
        <v>0</v>
      </c>
      <c r="J18" s="13">
        <f t="shared" si="6"/>
        <v>46</v>
      </c>
      <c r="K18" s="14">
        <f t="shared" ref="K18:K21" si="33">B18+H18</f>
        <v>24.23</v>
      </c>
      <c r="L18" s="15">
        <f t="shared" si="8"/>
        <v>24</v>
      </c>
      <c r="M18" s="16">
        <f t="shared" si="9"/>
        <v>14</v>
      </c>
      <c r="O18" s="10">
        <v>12.52</v>
      </c>
      <c r="P18" s="19">
        <v>25</v>
      </c>
      <c r="Q18" s="10">
        <f t="shared" si="10"/>
        <v>313</v>
      </c>
      <c r="R18" s="10">
        <v>10.45</v>
      </c>
      <c r="S18" s="11">
        <f t="shared" si="11"/>
        <v>29.95</v>
      </c>
      <c r="T18" s="21">
        <f t="shared" si="12"/>
        <v>29</v>
      </c>
      <c r="U18" s="22">
        <f t="shared" si="13"/>
        <v>57</v>
      </c>
      <c r="V18" s="11">
        <f t="shared" si="14"/>
        <v>-4.9499999999999993</v>
      </c>
      <c r="W18" s="12">
        <f t="shared" si="15"/>
        <v>4</v>
      </c>
      <c r="X18" s="13">
        <f t="shared" si="16"/>
        <v>57</v>
      </c>
      <c r="Y18" s="14">
        <f t="shared" si="17"/>
        <v>20.05</v>
      </c>
      <c r="Z18" s="15">
        <f t="shared" si="18"/>
        <v>20</v>
      </c>
      <c r="AA18" s="16">
        <f t="shared" si="19"/>
        <v>3</v>
      </c>
      <c r="AC18" s="10">
        <v>17.010000000000002</v>
      </c>
      <c r="AD18" s="19">
        <v>25</v>
      </c>
      <c r="AE18" s="10">
        <f t="shared" si="20"/>
        <v>425.25000000000006</v>
      </c>
      <c r="AF18" s="10">
        <v>10.45</v>
      </c>
      <c r="AG18" s="11">
        <f t="shared" si="21"/>
        <v>40.69</v>
      </c>
      <c r="AH18" s="21">
        <f t="shared" si="22"/>
        <v>40</v>
      </c>
      <c r="AI18" s="22">
        <f t="shared" si="23"/>
        <v>41</v>
      </c>
      <c r="AJ18" s="11">
        <f t="shared" si="24"/>
        <v>-15.689999999999998</v>
      </c>
      <c r="AK18" s="12">
        <f t="shared" si="25"/>
        <v>15</v>
      </c>
      <c r="AL18" s="13">
        <f t="shared" si="26"/>
        <v>41</v>
      </c>
      <c r="AM18" s="14">
        <f t="shared" si="27"/>
        <v>9.3100000000000023</v>
      </c>
      <c r="AN18" s="15">
        <f t="shared" si="28"/>
        <v>9</v>
      </c>
      <c r="AO18" s="16">
        <f t="shared" si="29"/>
        <v>19</v>
      </c>
    </row>
    <row r="19" spans="1:41" x14ac:dyDescent="0.25">
      <c r="A19" s="10">
        <v>10.77</v>
      </c>
      <c r="B19" s="19">
        <v>30</v>
      </c>
      <c r="C19" s="10">
        <f t="shared" si="30"/>
        <v>323.09999999999997</v>
      </c>
      <c r="D19" s="10">
        <v>10.45</v>
      </c>
      <c r="E19" s="11">
        <f t="shared" si="31"/>
        <v>30.92</v>
      </c>
      <c r="F19" s="21">
        <f t="shared" si="2"/>
        <v>30</v>
      </c>
      <c r="G19" s="22">
        <f t="shared" si="3"/>
        <v>55</v>
      </c>
      <c r="H19" s="11">
        <f t="shared" si="32"/>
        <v>-0.92000000000000171</v>
      </c>
      <c r="I19" s="12">
        <f t="shared" si="5"/>
        <v>0</v>
      </c>
      <c r="J19" s="13">
        <f t="shared" si="6"/>
        <v>55</v>
      </c>
      <c r="K19" s="14">
        <f t="shared" si="33"/>
        <v>29.08</v>
      </c>
      <c r="L19" s="15">
        <f t="shared" si="8"/>
        <v>29</v>
      </c>
      <c r="M19" s="16">
        <f t="shared" si="9"/>
        <v>5</v>
      </c>
      <c r="O19" s="10">
        <v>12.52</v>
      </c>
      <c r="P19" s="19">
        <v>30</v>
      </c>
      <c r="Q19" s="10">
        <f t="shared" si="10"/>
        <v>375.59999999999997</v>
      </c>
      <c r="R19" s="10">
        <v>10.45</v>
      </c>
      <c r="S19" s="11">
        <f t="shared" si="11"/>
        <v>35.94</v>
      </c>
      <c r="T19" s="21">
        <f t="shared" si="12"/>
        <v>35</v>
      </c>
      <c r="U19" s="22">
        <f t="shared" si="13"/>
        <v>56</v>
      </c>
      <c r="V19" s="11">
        <f t="shared" si="14"/>
        <v>-5.9399999999999977</v>
      </c>
      <c r="W19" s="12">
        <f t="shared" si="15"/>
        <v>5</v>
      </c>
      <c r="X19" s="13">
        <f t="shared" si="16"/>
        <v>56</v>
      </c>
      <c r="Y19" s="14">
        <f t="shared" si="17"/>
        <v>24.060000000000002</v>
      </c>
      <c r="Z19" s="15">
        <f t="shared" si="18"/>
        <v>24</v>
      </c>
      <c r="AA19" s="16">
        <f t="shared" si="19"/>
        <v>4</v>
      </c>
      <c r="AC19" s="10">
        <v>17.010000000000002</v>
      </c>
      <c r="AD19" s="19">
        <v>30</v>
      </c>
      <c r="AE19" s="10">
        <f t="shared" si="20"/>
        <v>510.30000000000007</v>
      </c>
      <c r="AF19" s="10">
        <v>10.45</v>
      </c>
      <c r="AG19" s="11">
        <f t="shared" si="21"/>
        <v>48.83</v>
      </c>
      <c r="AH19" s="21">
        <f t="shared" si="22"/>
        <v>48</v>
      </c>
      <c r="AI19" s="22">
        <f t="shared" si="23"/>
        <v>49</v>
      </c>
      <c r="AJ19" s="11">
        <f t="shared" si="24"/>
        <v>-18.829999999999998</v>
      </c>
      <c r="AK19" s="12">
        <f t="shared" si="25"/>
        <v>18</v>
      </c>
      <c r="AL19" s="13">
        <f t="shared" si="26"/>
        <v>49</v>
      </c>
      <c r="AM19" s="14">
        <f t="shared" si="27"/>
        <v>11.170000000000002</v>
      </c>
      <c r="AN19" s="15">
        <f t="shared" si="28"/>
        <v>11</v>
      </c>
      <c r="AO19" s="16">
        <f t="shared" si="29"/>
        <v>11</v>
      </c>
    </row>
    <row r="20" spans="1:41" x14ac:dyDescent="0.25">
      <c r="A20" s="10">
        <v>10.77</v>
      </c>
      <c r="B20" s="19">
        <v>35</v>
      </c>
      <c r="C20" s="10">
        <f t="shared" si="30"/>
        <v>376.95</v>
      </c>
      <c r="D20" s="10">
        <v>10.45</v>
      </c>
      <c r="E20" s="11">
        <f t="shared" si="31"/>
        <v>36.07</v>
      </c>
      <c r="F20" s="21">
        <f t="shared" si="2"/>
        <v>36</v>
      </c>
      <c r="G20" s="22">
        <f t="shared" si="3"/>
        <v>4</v>
      </c>
      <c r="H20" s="11">
        <f t="shared" si="32"/>
        <v>-1.0700000000000003</v>
      </c>
      <c r="I20" s="12">
        <f t="shared" si="5"/>
        <v>1</v>
      </c>
      <c r="J20" s="13">
        <f t="shared" si="6"/>
        <v>4</v>
      </c>
      <c r="K20" s="14">
        <f t="shared" si="33"/>
        <v>33.93</v>
      </c>
      <c r="L20" s="15">
        <f t="shared" si="8"/>
        <v>33</v>
      </c>
      <c r="M20" s="16">
        <f t="shared" si="9"/>
        <v>56</v>
      </c>
      <c r="O20" s="10">
        <v>12.52</v>
      </c>
      <c r="P20" s="19">
        <v>35</v>
      </c>
      <c r="Q20" s="10">
        <f t="shared" si="10"/>
        <v>438.2</v>
      </c>
      <c r="R20" s="10">
        <v>10.45</v>
      </c>
      <c r="S20" s="11">
        <f t="shared" si="11"/>
        <v>41.93</v>
      </c>
      <c r="T20" s="21">
        <f t="shared" si="12"/>
        <v>41</v>
      </c>
      <c r="U20" s="22">
        <f t="shared" si="13"/>
        <v>55</v>
      </c>
      <c r="V20" s="11">
        <f t="shared" si="14"/>
        <v>-6.93</v>
      </c>
      <c r="W20" s="12">
        <f t="shared" si="15"/>
        <v>6</v>
      </c>
      <c r="X20" s="13">
        <f t="shared" si="16"/>
        <v>55</v>
      </c>
      <c r="Y20" s="14">
        <f t="shared" si="17"/>
        <v>28.07</v>
      </c>
      <c r="Z20" s="15">
        <f t="shared" si="18"/>
        <v>28</v>
      </c>
      <c r="AA20" s="16">
        <f t="shared" si="19"/>
        <v>5</v>
      </c>
      <c r="AC20" s="10">
        <v>17.010000000000002</v>
      </c>
      <c r="AD20" s="19">
        <v>35</v>
      </c>
      <c r="AE20" s="10">
        <f t="shared" si="20"/>
        <v>595.35</v>
      </c>
      <c r="AF20" s="10">
        <v>10.45</v>
      </c>
      <c r="AG20" s="11">
        <f t="shared" si="21"/>
        <v>56.97</v>
      </c>
      <c r="AH20" s="21">
        <f t="shared" si="22"/>
        <v>56</v>
      </c>
      <c r="AI20" s="22">
        <f t="shared" si="23"/>
        <v>58</v>
      </c>
      <c r="AJ20" s="11">
        <f t="shared" si="24"/>
        <v>-21.97</v>
      </c>
      <c r="AK20" s="12">
        <f t="shared" si="25"/>
        <v>21</v>
      </c>
      <c r="AL20" s="13">
        <f t="shared" si="26"/>
        <v>58</v>
      </c>
      <c r="AM20" s="14">
        <f t="shared" si="27"/>
        <v>13.030000000000001</v>
      </c>
      <c r="AN20" s="15">
        <f t="shared" si="28"/>
        <v>13</v>
      </c>
      <c r="AO20" s="16">
        <f t="shared" si="29"/>
        <v>2</v>
      </c>
    </row>
    <row r="21" spans="1:41" x14ac:dyDescent="0.25">
      <c r="A21" s="10">
        <v>10.77</v>
      </c>
      <c r="B21" s="19">
        <v>40</v>
      </c>
      <c r="C21" s="10">
        <f t="shared" si="30"/>
        <v>430.79999999999995</v>
      </c>
      <c r="D21" s="10">
        <v>10.45</v>
      </c>
      <c r="E21" s="11">
        <f t="shared" si="31"/>
        <v>41.22</v>
      </c>
      <c r="F21" s="21">
        <f t="shared" si="2"/>
        <v>41</v>
      </c>
      <c r="G21" s="22">
        <f t="shared" si="3"/>
        <v>13</v>
      </c>
      <c r="H21" s="11">
        <f t="shared" si="32"/>
        <v>-1.2199999999999989</v>
      </c>
      <c r="I21" s="12">
        <f t="shared" si="5"/>
        <v>1</v>
      </c>
      <c r="J21" s="13">
        <f t="shared" si="6"/>
        <v>13</v>
      </c>
      <c r="K21" s="14">
        <f t="shared" si="33"/>
        <v>38.78</v>
      </c>
      <c r="L21" s="15">
        <f t="shared" si="8"/>
        <v>38</v>
      </c>
      <c r="M21" s="16">
        <f t="shared" si="9"/>
        <v>47</v>
      </c>
      <c r="O21" s="10">
        <v>12.52</v>
      </c>
      <c r="P21" s="19">
        <v>40</v>
      </c>
      <c r="Q21" s="10">
        <f t="shared" si="10"/>
        <v>500.79999999999995</v>
      </c>
      <c r="R21" s="10">
        <v>10.45</v>
      </c>
      <c r="S21" s="11">
        <f t="shared" si="11"/>
        <v>47.92</v>
      </c>
      <c r="T21" s="21">
        <f t="shared" si="12"/>
        <v>47</v>
      </c>
      <c r="U21" s="22">
        <f t="shared" si="13"/>
        <v>55</v>
      </c>
      <c r="V21" s="11">
        <f t="shared" si="14"/>
        <v>-7.9200000000000017</v>
      </c>
      <c r="W21" s="12">
        <f t="shared" si="15"/>
        <v>7</v>
      </c>
      <c r="X21" s="13">
        <f t="shared" si="16"/>
        <v>55</v>
      </c>
      <c r="Y21" s="14">
        <f t="shared" si="17"/>
        <v>32.08</v>
      </c>
      <c r="Z21" s="15">
        <f t="shared" si="18"/>
        <v>32</v>
      </c>
      <c r="AA21" s="16">
        <f t="shared" si="19"/>
        <v>5</v>
      </c>
      <c r="AC21" s="10">
        <v>17.010000000000002</v>
      </c>
      <c r="AD21" s="19">
        <v>40</v>
      </c>
      <c r="AE21" s="10">
        <f t="shared" si="20"/>
        <v>680.40000000000009</v>
      </c>
      <c r="AF21" s="10">
        <v>10.45</v>
      </c>
      <c r="AG21" s="11">
        <f t="shared" si="21"/>
        <v>65.11</v>
      </c>
      <c r="AH21" s="21">
        <f t="shared" si="22"/>
        <v>65</v>
      </c>
      <c r="AI21" s="22">
        <f t="shared" si="23"/>
        <v>6</v>
      </c>
      <c r="AJ21" s="11">
        <f t="shared" si="24"/>
        <v>-25.11</v>
      </c>
      <c r="AK21" s="12">
        <f t="shared" si="25"/>
        <v>25</v>
      </c>
      <c r="AL21" s="13">
        <f t="shared" si="26"/>
        <v>6</v>
      </c>
      <c r="AM21" s="14">
        <f t="shared" si="27"/>
        <v>14.89</v>
      </c>
      <c r="AN21" s="15">
        <f t="shared" si="28"/>
        <v>14</v>
      </c>
      <c r="AO21" s="16">
        <f t="shared" si="29"/>
        <v>54</v>
      </c>
    </row>
    <row r="22" spans="1:41" x14ac:dyDescent="0.25">
      <c r="A22" s="10">
        <v>10.77</v>
      </c>
      <c r="B22" s="19">
        <v>45</v>
      </c>
      <c r="C22" s="10">
        <f>A22*B22</f>
        <v>484.65</v>
      </c>
      <c r="D22" s="10">
        <v>10.45</v>
      </c>
      <c r="E22" s="11">
        <f>ROUND(C22/D22,2)</f>
        <v>46.38</v>
      </c>
      <c r="F22" s="21">
        <f t="shared" si="2"/>
        <v>46</v>
      </c>
      <c r="G22" s="22">
        <f t="shared" si="3"/>
        <v>22</v>
      </c>
      <c r="H22" s="11">
        <f>B22-E22</f>
        <v>-1.3800000000000026</v>
      </c>
      <c r="I22" s="12">
        <f t="shared" si="5"/>
        <v>1</v>
      </c>
      <c r="J22" s="13">
        <f t="shared" si="6"/>
        <v>22</v>
      </c>
      <c r="K22" s="14">
        <f>B22+H22</f>
        <v>43.62</v>
      </c>
      <c r="L22" s="15">
        <f t="shared" si="8"/>
        <v>43</v>
      </c>
      <c r="M22" s="16">
        <f t="shared" si="9"/>
        <v>38</v>
      </c>
      <c r="O22" s="10">
        <v>12.52</v>
      </c>
      <c r="P22" s="19">
        <v>45</v>
      </c>
      <c r="Q22" s="10">
        <f>O22*P22</f>
        <v>563.4</v>
      </c>
      <c r="R22" s="10">
        <v>10.45</v>
      </c>
      <c r="S22" s="11">
        <f>ROUND(Q22/R22,2)</f>
        <v>53.91</v>
      </c>
      <c r="T22" s="21">
        <f t="shared" si="12"/>
        <v>53</v>
      </c>
      <c r="U22" s="22">
        <f t="shared" si="13"/>
        <v>54</v>
      </c>
      <c r="V22" s="11">
        <f>P22-S22</f>
        <v>-8.9099999999999966</v>
      </c>
      <c r="W22" s="12">
        <f t="shared" si="15"/>
        <v>8</v>
      </c>
      <c r="X22" s="13">
        <f t="shared" si="16"/>
        <v>54</v>
      </c>
      <c r="Y22" s="14">
        <f>P22+V22</f>
        <v>36.090000000000003</v>
      </c>
      <c r="Z22" s="15">
        <f t="shared" si="18"/>
        <v>36</v>
      </c>
      <c r="AA22" s="16">
        <f t="shared" si="19"/>
        <v>6</v>
      </c>
      <c r="AC22" s="10">
        <v>17.010000000000002</v>
      </c>
      <c r="AD22" s="19">
        <v>45</v>
      </c>
      <c r="AE22" s="10">
        <f>AC22*AD22</f>
        <v>765.45</v>
      </c>
      <c r="AF22" s="10">
        <v>10.45</v>
      </c>
      <c r="AG22" s="11">
        <f>ROUND(AE22/AF22,2)</f>
        <v>73.25</v>
      </c>
      <c r="AH22" s="21">
        <f t="shared" si="22"/>
        <v>73</v>
      </c>
      <c r="AI22" s="22">
        <f t="shared" si="23"/>
        <v>15</v>
      </c>
      <c r="AJ22" s="11">
        <f>AD22-AG22</f>
        <v>-28.25</v>
      </c>
      <c r="AK22" s="12">
        <f t="shared" si="25"/>
        <v>28</v>
      </c>
      <c r="AL22" s="13">
        <f t="shared" si="26"/>
        <v>15</v>
      </c>
      <c r="AM22" s="14">
        <f>AD22+AJ22</f>
        <v>16.75</v>
      </c>
      <c r="AN22" s="15">
        <f t="shared" si="28"/>
        <v>16</v>
      </c>
      <c r="AO22" s="16">
        <f t="shared" si="29"/>
        <v>45</v>
      </c>
    </row>
    <row r="23" spans="1:41" x14ac:dyDescent="0.25">
      <c r="A23" s="10">
        <v>10.77</v>
      </c>
      <c r="B23" s="19">
        <v>50</v>
      </c>
      <c r="C23" s="10">
        <f t="shared" ref="C23:C27" si="34">A23*B23</f>
        <v>538.5</v>
      </c>
      <c r="D23" s="10">
        <v>10.45</v>
      </c>
      <c r="E23" s="11">
        <f t="shared" ref="E23:E27" si="35">ROUND(C23/D23,2)</f>
        <v>51.53</v>
      </c>
      <c r="F23" s="21">
        <f t="shared" si="2"/>
        <v>51</v>
      </c>
      <c r="G23" s="22">
        <f t="shared" si="3"/>
        <v>31</v>
      </c>
      <c r="H23" s="11">
        <f t="shared" ref="H23:H27" si="36">B23-E23</f>
        <v>-1.5300000000000011</v>
      </c>
      <c r="I23" s="12">
        <f t="shared" si="5"/>
        <v>1</v>
      </c>
      <c r="J23" s="13">
        <f t="shared" si="6"/>
        <v>31</v>
      </c>
      <c r="K23" s="14">
        <f t="shared" ref="K23:K27" si="37">B23+H23</f>
        <v>48.47</v>
      </c>
      <c r="L23" s="15">
        <f t="shared" si="8"/>
        <v>48</v>
      </c>
      <c r="M23" s="16">
        <f t="shared" si="9"/>
        <v>29</v>
      </c>
      <c r="O23" s="10">
        <v>12.52</v>
      </c>
      <c r="P23" s="19">
        <v>50</v>
      </c>
      <c r="Q23" s="10">
        <f t="shared" ref="Q23:Q27" si="38">O23*P23</f>
        <v>626</v>
      </c>
      <c r="R23" s="10">
        <v>10.45</v>
      </c>
      <c r="S23" s="11">
        <f t="shared" ref="S23:S27" si="39">ROUND(Q23/R23,2)</f>
        <v>59.9</v>
      </c>
      <c r="T23" s="21">
        <f t="shared" si="12"/>
        <v>59</v>
      </c>
      <c r="U23" s="22">
        <f t="shared" si="13"/>
        <v>53</v>
      </c>
      <c r="V23" s="11">
        <f t="shared" ref="V23:V27" si="40">P23-S23</f>
        <v>-9.8999999999999986</v>
      </c>
      <c r="W23" s="12">
        <f t="shared" si="15"/>
        <v>9</v>
      </c>
      <c r="X23" s="13">
        <f t="shared" si="16"/>
        <v>53</v>
      </c>
      <c r="Y23" s="14">
        <f t="shared" ref="Y23:Y27" si="41">P23+V23</f>
        <v>40.1</v>
      </c>
      <c r="Z23" s="15">
        <f t="shared" si="18"/>
        <v>40</v>
      </c>
      <c r="AA23" s="16">
        <f t="shared" si="19"/>
        <v>7</v>
      </c>
      <c r="AC23" s="10">
        <v>17.010000000000002</v>
      </c>
      <c r="AD23" s="19">
        <v>50</v>
      </c>
      <c r="AE23" s="10">
        <f t="shared" ref="AE23:AE27" si="42">AC23*AD23</f>
        <v>850.50000000000011</v>
      </c>
      <c r="AF23" s="10">
        <v>10.45</v>
      </c>
      <c r="AG23" s="11">
        <f t="shared" ref="AG23:AG27" si="43">ROUND(AE23/AF23,2)</f>
        <v>81.39</v>
      </c>
      <c r="AH23" s="21">
        <f t="shared" si="22"/>
        <v>81</v>
      </c>
      <c r="AI23" s="22">
        <f t="shared" si="23"/>
        <v>23</v>
      </c>
      <c r="AJ23" s="11">
        <f t="shared" ref="AJ23:AJ27" si="44">AD23-AG23</f>
        <v>-31.39</v>
      </c>
      <c r="AK23" s="12">
        <f t="shared" si="25"/>
        <v>31</v>
      </c>
      <c r="AL23" s="13">
        <f t="shared" si="26"/>
        <v>23</v>
      </c>
      <c r="AM23" s="14">
        <f t="shared" ref="AM23:AM27" si="45">AD23+AJ23</f>
        <v>18.61</v>
      </c>
      <c r="AN23" s="15">
        <f t="shared" si="28"/>
        <v>18</v>
      </c>
      <c r="AO23" s="16">
        <f t="shared" si="29"/>
        <v>37</v>
      </c>
    </row>
    <row r="24" spans="1:41" x14ac:dyDescent="0.25">
      <c r="A24" s="10">
        <v>10.77</v>
      </c>
      <c r="B24" s="19">
        <v>55</v>
      </c>
      <c r="C24" s="10">
        <f t="shared" si="34"/>
        <v>592.35</v>
      </c>
      <c r="D24" s="10">
        <v>10.45</v>
      </c>
      <c r="E24" s="11">
        <f t="shared" si="35"/>
        <v>56.68</v>
      </c>
      <c r="F24" s="21">
        <f t="shared" si="2"/>
        <v>56</v>
      </c>
      <c r="G24" s="22">
        <f t="shared" si="3"/>
        <v>40</v>
      </c>
      <c r="H24" s="11">
        <f t="shared" si="36"/>
        <v>-1.6799999999999997</v>
      </c>
      <c r="I24" s="12">
        <f t="shared" si="5"/>
        <v>1</v>
      </c>
      <c r="J24" s="13">
        <f t="shared" si="6"/>
        <v>40</v>
      </c>
      <c r="K24" s="14">
        <f t="shared" si="37"/>
        <v>53.32</v>
      </c>
      <c r="L24" s="15">
        <f t="shared" si="8"/>
        <v>53</v>
      </c>
      <c r="M24" s="16">
        <f t="shared" si="9"/>
        <v>20</v>
      </c>
      <c r="O24" s="10">
        <v>12.52</v>
      </c>
      <c r="P24" s="19">
        <v>55</v>
      </c>
      <c r="Q24" s="10">
        <f t="shared" si="38"/>
        <v>688.6</v>
      </c>
      <c r="R24" s="10">
        <v>10.45</v>
      </c>
      <c r="S24" s="11">
        <f t="shared" si="39"/>
        <v>65.89</v>
      </c>
      <c r="T24" s="21">
        <f t="shared" si="12"/>
        <v>65</v>
      </c>
      <c r="U24" s="22">
        <f t="shared" si="13"/>
        <v>53</v>
      </c>
      <c r="V24" s="11">
        <f t="shared" si="40"/>
        <v>-10.89</v>
      </c>
      <c r="W24" s="12">
        <f t="shared" si="15"/>
        <v>10</v>
      </c>
      <c r="X24" s="13">
        <f t="shared" si="16"/>
        <v>53</v>
      </c>
      <c r="Y24" s="14">
        <f t="shared" si="41"/>
        <v>44.11</v>
      </c>
      <c r="Z24" s="15">
        <f t="shared" si="18"/>
        <v>44</v>
      </c>
      <c r="AA24" s="16">
        <f t="shared" si="19"/>
        <v>7</v>
      </c>
      <c r="AC24" s="10">
        <v>17.010000000000002</v>
      </c>
      <c r="AD24" s="19">
        <v>55</v>
      </c>
      <c r="AE24" s="10">
        <f t="shared" si="42"/>
        <v>935.55000000000007</v>
      </c>
      <c r="AF24" s="10">
        <v>10.45</v>
      </c>
      <c r="AG24" s="11">
        <f t="shared" si="43"/>
        <v>89.53</v>
      </c>
      <c r="AH24" s="21">
        <f t="shared" si="22"/>
        <v>89</v>
      </c>
      <c r="AI24" s="22">
        <f t="shared" si="23"/>
        <v>31</v>
      </c>
      <c r="AJ24" s="11">
        <f t="shared" si="44"/>
        <v>-34.53</v>
      </c>
      <c r="AK24" s="12">
        <f t="shared" si="25"/>
        <v>34</v>
      </c>
      <c r="AL24" s="13">
        <f t="shared" si="26"/>
        <v>31</v>
      </c>
      <c r="AM24" s="14">
        <f t="shared" si="45"/>
        <v>20.47</v>
      </c>
      <c r="AN24" s="15">
        <f t="shared" si="28"/>
        <v>20</v>
      </c>
      <c r="AO24" s="16">
        <f t="shared" si="29"/>
        <v>29</v>
      </c>
    </row>
    <row r="25" spans="1:41" x14ac:dyDescent="0.25">
      <c r="A25" s="10">
        <v>10.77</v>
      </c>
      <c r="B25" s="19">
        <v>60</v>
      </c>
      <c r="C25" s="10">
        <f t="shared" si="34"/>
        <v>646.19999999999993</v>
      </c>
      <c r="D25" s="10">
        <v>10.45</v>
      </c>
      <c r="E25" s="11">
        <f t="shared" si="35"/>
        <v>61.84</v>
      </c>
      <c r="F25" s="21">
        <f t="shared" si="2"/>
        <v>61</v>
      </c>
      <c r="G25" s="22">
        <f t="shared" si="3"/>
        <v>50</v>
      </c>
      <c r="H25" s="11">
        <f t="shared" si="36"/>
        <v>-1.8400000000000034</v>
      </c>
      <c r="I25" s="12">
        <f t="shared" si="5"/>
        <v>1</v>
      </c>
      <c r="J25" s="13">
        <f t="shared" si="6"/>
        <v>50</v>
      </c>
      <c r="K25" s="14">
        <f t="shared" si="37"/>
        <v>58.16</v>
      </c>
      <c r="L25" s="15">
        <f t="shared" si="8"/>
        <v>58</v>
      </c>
      <c r="M25" s="16">
        <f t="shared" si="9"/>
        <v>10</v>
      </c>
      <c r="O25" s="10">
        <v>12.52</v>
      </c>
      <c r="P25" s="19">
        <v>60</v>
      </c>
      <c r="Q25" s="10">
        <f t="shared" si="38"/>
        <v>751.19999999999993</v>
      </c>
      <c r="R25" s="10">
        <v>10.45</v>
      </c>
      <c r="S25" s="11">
        <f t="shared" si="39"/>
        <v>71.89</v>
      </c>
      <c r="T25" s="21">
        <f t="shared" si="12"/>
        <v>71</v>
      </c>
      <c r="U25" s="22">
        <f t="shared" si="13"/>
        <v>53</v>
      </c>
      <c r="V25" s="11">
        <f t="shared" si="40"/>
        <v>-11.89</v>
      </c>
      <c r="W25" s="12">
        <f t="shared" si="15"/>
        <v>11</v>
      </c>
      <c r="X25" s="13">
        <f t="shared" si="16"/>
        <v>53</v>
      </c>
      <c r="Y25" s="14">
        <f t="shared" si="41"/>
        <v>48.11</v>
      </c>
      <c r="Z25" s="15">
        <f t="shared" si="18"/>
        <v>48</v>
      </c>
      <c r="AA25" s="16">
        <f t="shared" si="19"/>
        <v>7</v>
      </c>
      <c r="AC25" s="10">
        <v>17.010000000000002</v>
      </c>
      <c r="AD25" s="19">
        <v>60</v>
      </c>
      <c r="AE25" s="10">
        <f t="shared" si="42"/>
        <v>1020.6000000000001</v>
      </c>
      <c r="AF25" s="10">
        <v>10.45</v>
      </c>
      <c r="AG25" s="11">
        <f t="shared" si="43"/>
        <v>97.67</v>
      </c>
      <c r="AH25" s="21">
        <f t="shared" si="22"/>
        <v>97</v>
      </c>
      <c r="AI25" s="22">
        <f t="shared" si="23"/>
        <v>40</v>
      </c>
      <c r="AJ25" s="11">
        <f t="shared" si="44"/>
        <v>-37.67</v>
      </c>
      <c r="AK25" s="12">
        <f t="shared" si="25"/>
        <v>37</v>
      </c>
      <c r="AL25" s="13">
        <f t="shared" si="26"/>
        <v>40</v>
      </c>
      <c r="AM25" s="14">
        <f t="shared" si="45"/>
        <v>22.33</v>
      </c>
      <c r="AN25" s="15">
        <f t="shared" si="28"/>
        <v>22</v>
      </c>
      <c r="AO25" s="16">
        <f t="shared" si="29"/>
        <v>20</v>
      </c>
    </row>
    <row r="26" spans="1:41" x14ac:dyDescent="0.25">
      <c r="A26" s="10">
        <v>10.77</v>
      </c>
      <c r="B26" s="19">
        <v>65</v>
      </c>
      <c r="C26" s="10">
        <f t="shared" si="34"/>
        <v>700.05</v>
      </c>
      <c r="D26" s="10">
        <v>10.45</v>
      </c>
      <c r="E26" s="11">
        <f t="shared" si="35"/>
        <v>66.989999999999995</v>
      </c>
      <c r="F26" s="21">
        <f t="shared" si="2"/>
        <v>66</v>
      </c>
      <c r="G26" s="22">
        <f t="shared" si="3"/>
        <v>59</v>
      </c>
      <c r="H26" s="11">
        <f t="shared" si="36"/>
        <v>-1.9899999999999949</v>
      </c>
      <c r="I26" s="12">
        <f t="shared" si="5"/>
        <v>1</v>
      </c>
      <c r="J26" s="13">
        <f t="shared" si="6"/>
        <v>59</v>
      </c>
      <c r="K26" s="14">
        <f t="shared" si="37"/>
        <v>63.010000000000005</v>
      </c>
      <c r="L26" s="15">
        <f t="shared" si="8"/>
        <v>63</v>
      </c>
      <c r="M26" s="16">
        <f t="shared" si="9"/>
        <v>1</v>
      </c>
      <c r="O26" s="10">
        <v>12.52</v>
      </c>
      <c r="P26" s="19">
        <v>65</v>
      </c>
      <c r="Q26" s="10">
        <f t="shared" si="38"/>
        <v>813.8</v>
      </c>
      <c r="R26" s="10">
        <v>10.45</v>
      </c>
      <c r="S26" s="11">
        <f t="shared" si="39"/>
        <v>77.88</v>
      </c>
      <c r="T26" s="21">
        <f t="shared" si="12"/>
        <v>77</v>
      </c>
      <c r="U26" s="22">
        <f t="shared" si="13"/>
        <v>52</v>
      </c>
      <c r="V26" s="11">
        <f t="shared" si="40"/>
        <v>-12.879999999999995</v>
      </c>
      <c r="W26" s="12">
        <f t="shared" si="15"/>
        <v>12</v>
      </c>
      <c r="X26" s="13">
        <f t="shared" si="16"/>
        <v>52</v>
      </c>
      <c r="Y26" s="14">
        <f t="shared" si="41"/>
        <v>52.120000000000005</v>
      </c>
      <c r="Z26" s="15">
        <f t="shared" si="18"/>
        <v>52</v>
      </c>
      <c r="AA26" s="16">
        <f t="shared" si="19"/>
        <v>8</v>
      </c>
      <c r="AC26" s="10">
        <v>17.010000000000002</v>
      </c>
      <c r="AD26" s="19">
        <v>65</v>
      </c>
      <c r="AE26" s="10">
        <f t="shared" si="42"/>
        <v>1105.6500000000001</v>
      </c>
      <c r="AF26" s="10">
        <v>10.45</v>
      </c>
      <c r="AG26" s="11">
        <f t="shared" si="43"/>
        <v>105.8</v>
      </c>
      <c r="AH26" s="21">
        <f t="shared" si="22"/>
        <v>105</v>
      </c>
      <c r="AI26" s="22">
        <f t="shared" si="23"/>
        <v>47</v>
      </c>
      <c r="AJ26" s="11">
        <f t="shared" si="44"/>
        <v>-40.799999999999997</v>
      </c>
      <c r="AK26" s="12">
        <f t="shared" si="25"/>
        <v>40</v>
      </c>
      <c r="AL26" s="13">
        <f t="shared" si="26"/>
        <v>47</v>
      </c>
      <c r="AM26" s="14">
        <f t="shared" si="45"/>
        <v>24.200000000000003</v>
      </c>
      <c r="AN26" s="15">
        <f t="shared" si="28"/>
        <v>24</v>
      </c>
      <c r="AO26" s="16">
        <f t="shared" si="29"/>
        <v>13</v>
      </c>
    </row>
    <row r="27" spans="1:41" x14ac:dyDescent="0.25">
      <c r="A27" s="10">
        <v>10.77</v>
      </c>
      <c r="B27" s="19">
        <v>70</v>
      </c>
      <c r="C27" s="10">
        <f t="shared" si="34"/>
        <v>753.9</v>
      </c>
      <c r="D27" s="10">
        <v>10.45</v>
      </c>
      <c r="E27" s="11">
        <f t="shared" si="35"/>
        <v>72.14</v>
      </c>
      <c r="F27" s="21">
        <f t="shared" si="2"/>
        <v>72</v>
      </c>
      <c r="G27" s="22">
        <f t="shared" si="3"/>
        <v>8</v>
      </c>
      <c r="H27" s="11">
        <f t="shared" si="36"/>
        <v>-2.1400000000000006</v>
      </c>
      <c r="I27" s="12">
        <f t="shared" si="5"/>
        <v>2</v>
      </c>
      <c r="J27" s="13">
        <f t="shared" si="6"/>
        <v>8</v>
      </c>
      <c r="K27" s="14">
        <f t="shared" si="37"/>
        <v>67.86</v>
      </c>
      <c r="L27" s="15">
        <f t="shared" si="8"/>
        <v>67</v>
      </c>
      <c r="M27" s="16">
        <f t="shared" si="9"/>
        <v>52</v>
      </c>
      <c r="O27" s="10">
        <v>12.52</v>
      </c>
      <c r="P27" s="19">
        <v>70</v>
      </c>
      <c r="Q27" s="10">
        <f t="shared" si="38"/>
        <v>876.4</v>
      </c>
      <c r="R27" s="10">
        <v>10.45</v>
      </c>
      <c r="S27" s="11">
        <f t="shared" si="39"/>
        <v>83.87</v>
      </c>
      <c r="T27" s="21">
        <f t="shared" si="12"/>
        <v>83</v>
      </c>
      <c r="U27" s="22">
        <f t="shared" si="13"/>
        <v>52</v>
      </c>
      <c r="V27" s="11">
        <f t="shared" si="40"/>
        <v>-13.870000000000005</v>
      </c>
      <c r="W27" s="12">
        <f t="shared" si="15"/>
        <v>13</v>
      </c>
      <c r="X27" s="13">
        <f t="shared" si="16"/>
        <v>52</v>
      </c>
      <c r="Y27" s="14">
        <f t="shared" si="41"/>
        <v>56.129999999999995</v>
      </c>
      <c r="Z27" s="15">
        <f t="shared" si="18"/>
        <v>56</v>
      </c>
      <c r="AA27" s="16">
        <f t="shared" si="19"/>
        <v>8</v>
      </c>
      <c r="AC27" s="10">
        <v>17.010000000000002</v>
      </c>
      <c r="AD27" s="19">
        <v>70</v>
      </c>
      <c r="AE27" s="10">
        <f t="shared" si="42"/>
        <v>1190.7</v>
      </c>
      <c r="AF27" s="10">
        <v>10.45</v>
      </c>
      <c r="AG27" s="11">
        <f t="shared" si="43"/>
        <v>113.94</v>
      </c>
      <c r="AH27" s="21">
        <f t="shared" si="22"/>
        <v>113</v>
      </c>
      <c r="AI27" s="22">
        <f t="shared" si="23"/>
        <v>56</v>
      </c>
      <c r="AJ27" s="11">
        <f t="shared" si="44"/>
        <v>-43.94</v>
      </c>
      <c r="AK27" s="12">
        <f t="shared" si="25"/>
        <v>43</v>
      </c>
      <c r="AL27" s="13">
        <f t="shared" si="26"/>
        <v>56</v>
      </c>
      <c r="AM27" s="14">
        <f t="shared" si="45"/>
        <v>26.060000000000002</v>
      </c>
      <c r="AN27" s="15">
        <f t="shared" si="28"/>
        <v>26</v>
      </c>
      <c r="AO27" s="16">
        <f t="shared" si="29"/>
        <v>4</v>
      </c>
    </row>
    <row r="28" spans="1:41" x14ac:dyDescent="0.25">
      <c r="A28" s="10">
        <v>10.77</v>
      </c>
      <c r="B28" s="19">
        <v>75</v>
      </c>
      <c r="C28" s="10">
        <f>A28*B28</f>
        <v>807.75</v>
      </c>
      <c r="D28" s="10">
        <v>10.45</v>
      </c>
      <c r="E28" s="11">
        <f>ROUND(C28/D28,2)</f>
        <v>77.3</v>
      </c>
      <c r="F28" s="21">
        <f t="shared" si="2"/>
        <v>77</v>
      </c>
      <c r="G28" s="22">
        <f t="shared" si="3"/>
        <v>17</v>
      </c>
      <c r="H28" s="11">
        <f>B28-E28</f>
        <v>-2.2999999999999972</v>
      </c>
      <c r="I28" s="12">
        <f t="shared" si="5"/>
        <v>2</v>
      </c>
      <c r="J28" s="13">
        <f t="shared" si="6"/>
        <v>17</v>
      </c>
      <c r="K28" s="14">
        <f>B28+H28</f>
        <v>72.7</v>
      </c>
      <c r="L28" s="15">
        <f t="shared" si="8"/>
        <v>72</v>
      </c>
      <c r="M28" s="16">
        <f t="shared" si="9"/>
        <v>43</v>
      </c>
      <c r="O28" s="10">
        <v>12.52</v>
      </c>
      <c r="P28" s="19">
        <v>75</v>
      </c>
      <c r="Q28" s="10">
        <f>O28*P28</f>
        <v>939</v>
      </c>
      <c r="R28" s="10">
        <v>10.45</v>
      </c>
      <c r="S28" s="11">
        <f>ROUND(Q28/R28,2)</f>
        <v>89.86</v>
      </c>
      <c r="T28" s="21">
        <f t="shared" si="12"/>
        <v>89</v>
      </c>
      <c r="U28" s="22">
        <f t="shared" si="13"/>
        <v>51</v>
      </c>
      <c r="V28" s="11">
        <f>P28-S28</f>
        <v>-14.86</v>
      </c>
      <c r="W28" s="12">
        <f t="shared" si="15"/>
        <v>14</v>
      </c>
      <c r="X28" s="13">
        <f t="shared" si="16"/>
        <v>51</v>
      </c>
      <c r="Y28" s="14">
        <f>P28+V28</f>
        <v>60.14</v>
      </c>
      <c r="Z28" s="15">
        <f t="shared" si="18"/>
        <v>60</v>
      </c>
      <c r="AA28" s="16">
        <f t="shared" si="19"/>
        <v>9</v>
      </c>
      <c r="AC28" s="10">
        <v>17.010000000000002</v>
      </c>
      <c r="AD28" s="19">
        <v>75</v>
      </c>
      <c r="AE28" s="10">
        <f>AC28*AD28</f>
        <v>1275.7500000000002</v>
      </c>
      <c r="AF28" s="10">
        <v>10.45</v>
      </c>
      <c r="AG28" s="11">
        <f>ROUND(AE28/AF28,2)</f>
        <v>122.08</v>
      </c>
      <c r="AH28" s="21">
        <f t="shared" si="22"/>
        <v>122</v>
      </c>
      <c r="AI28" s="22">
        <f t="shared" si="23"/>
        <v>4</v>
      </c>
      <c r="AJ28" s="11">
        <f>AD28-AG28</f>
        <v>-47.08</v>
      </c>
      <c r="AK28" s="12">
        <f t="shared" si="25"/>
        <v>47</v>
      </c>
      <c r="AL28" s="13">
        <f t="shared" si="26"/>
        <v>4</v>
      </c>
      <c r="AM28" s="14">
        <f>AD28+AJ28</f>
        <v>27.92</v>
      </c>
      <c r="AN28" s="15">
        <f t="shared" si="28"/>
        <v>27</v>
      </c>
      <c r="AO28" s="16">
        <f t="shared" si="29"/>
        <v>56</v>
      </c>
    </row>
    <row r="29" spans="1:41" x14ac:dyDescent="0.25">
      <c r="A29" s="10">
        <v>10.77</v>
      </c>
      <c r="B29" s="19">
        <v>80</v>
      </c>
      <c r="C29" s="10">
        <f t="shared" ref="C29:C30" si="46">A29*B29</f>
        <v>861.59999999999991</v>
      </c>
      <c r="D29" s="10">
        <v>10.45</v>
      </c>
      <c r="E29" s="11">
        <f t="shared" ref="E29:E30" si="47">ROUND(C29/D29,2)</f>
        <v>82.45</v>
      </c>
      <c r="F29" s="21">
        <f t="shared" si="2"/>
        <v>82</v>
      </c>
      <c r="G29" s="22">
        <f t="shared" si="3"/>
        <v>27</v>
      </c>
      <c r="H29" s="11">
        <f t="shared" ref="H29:H30" si="48">B29-E29</f>
        <v>-2.4500000000000028</v>
      </c>
      <c r="I29" s="12">
        <f t="shared" si="5"/>
        <v>2</v>
      </c>
      <c r="J29" s="13">
        <f t="shared" si="6"/>
        <v>27</v>
      </c>
      <c r="K29" s="14">
        <f t="shared" ref="K29:K30" si="49">B29+H29</f>
        <v>77.55</v>
      </c>
      <c r="L29" s="15">
        <f t="shared" si="8"/>
        <v>77</v>
      </c>
      <c r="M29" s="16">
        <f t="shared" si="9"/>
        <v>33</v>
      </c>
      <c r="O29" s="10">
        <v>12.52</v>
      </c>
      <c r="P29" s="19">
        <v>80</v>
      </c>
      <c r="Q29" s="10">
        <f t="shared" ref="Q29:Q30" si="50">O29*P29</f>
        <v>1001.5999999999999</v>
      </c>
      <c r="R29" s="10">
        <v>10.45</v>
      </c>
      <c r="S29" s="11">
        <f t="shared" ref="S29:S30" si="51">ROUND(Q29/R29,2)</f>
        <v>95.85</v>
      </c>
      <c r="T29" s="21">
        <f t="shared" si="12"/>
        <v>95</v>
      </c>
      <c r="U29" s="22">
        <f t="shared" si="13"/>
        <v>50</v>
      </c>
      <c r="V29" s="11">
        <f t="shared" ref="V29:V30" si="52">P29-S29</f>
        <v>-15.849999999999994</v>
      </c>
      <c r="W29" s="12">
        <f t="shared" si="15"/>
        <v>15</v>
      </c>
      <c r="X29" s="13">
        <f t="shared" si="16"/>
        <v>50</v>
      </c>
      <c r="Y29" s="14">
        <f t="shared" ref="Y29:Y30" si="53">P29+V29</f>
        <v>64.150000000000006</v>
      </c>
      <c r="Z29" s="15">
        <f t="shared" si="18"/>
        <v>64</v>
      </c>
      <c r="AA29" s="16">
        <f t="shared" si="19"/>
        <v>10</v>
      </c>
      <c r="AC29" s="10">
        <v>17.010000000000002</v>
      </c>
      <c r="AD29" s="19">
        <v>80</v>
      </c>
      <c r="AE29" s="10">
        <f t="shared" ref="AE29:AE30" si="54">AC29*AD29</f>
        <v>1360.8000000000002</v>
      </c>
      <c r="AF29" s="10">
        <v>10.45</v>
      </c>
      <c r="AG29" s="11">
        <f t="shared" ref="AG29:AG30" si="55">ROUND(AE29/AF29,2)</f>
        <v>130.22</v>
      </c>
      <c r="AH29" s="21">
        <f t="shared" si="22"/>
        <v>130</v>
      </c>
      <c r="AI29" s="22">
        <f t="shared" si="23"/>
        <v>13</v>
      </c>
      <c r="AJ29" s="11">
        <f t="shared" ref="AJ29:AJ30" si="56">AD29-AG29</f>
        <v>-50.22</v>
      </c>
      <c r="AK29" s="12">
        <f t="shared" si="25"/>
        <v>50</v>
      </c>
      <c r="AL29" s="13">
        <f t="shared" si="26"/>
        <v>13</v>
      </c>
      <c r="AM29" s="14">
        <f t="shared" ref="AM29:AM30" si="57">AD29+AJ29</f>
        <v>29.78</v>
      </c>
      <c r="AN29" s="15">
        <f t="shared" si="28"/>
        <v>29</v>
      </c>
      <c r="AO29" s="16">
        <f t="shared" si="29"/>
        <v>47</v>
      </c>
    </row>
    <row r="30" spans="1:41" x14ac:dyDescent="0.25">
      <c r="A30" s="10">
        <v>10.77</v>
      </c>
      <c r="B30" s="19">
        <v>85</v>
      </c>
      <c r="C30" s="10">
        <f t="shared" si="46"/>
        <v>915.44999999999993</v>
      </c>
      <c r="D30" s="10">
        <v>10.45</v>
      </c>
      <c r="E30" s="11">
        <f t="shared" si="47"/>
        <v>87.6</v>
      </c>
      <c r="F30" s="21">
        <f t="shared" si="2"/>
        <v>87</v>
      </c>
      <c r="G30" s="22">
        <f t="shared" si="3"/>
        <v>35</v>
      </c>
      <c r="H30" s="11">
        <f t="shared" si="48"/>
        <v>-2.5999999999999943</v>
      </c>
      <c r="I30" s="12">
        <f t="shared" si="5"/>
        <v>2</v>
      </c>
      <c r="J30" s="13">
        <f t="shared" si="6"/>
        <v>35</v>
      </c>
      <c r="K30" s="14">
        <f t="shared" si="49"/>
        <v>82.4</v>
      </c>
      <c r="L30" s="15">
        <f t="shared" si="8"/>
        <v>82</v>
      </c>
      <c r="M30" s="16">
        <f t="shared" si="9"/>
        <v>25</v>
      </c>
      <c r="O30" s="10">
        <v>12.52</v>
      </c>
      <c r="P30" s="19">
        <v>85</v>
      </c>
      <c r="Q30" s="10">
        <f t="shared" si="50"/>
        <v>1064.2</v>
      </c>
      <c r="R30" s="10">
        <v>10.45</v>
      </c>
      <c r="S30" s="11">
        <f t="shared" si="51"/>
        <v>101.84</v>
      </c>
      <c r="T30" s="21">
        <f t="shared" si="12"/>
        <v>101</v>
      </c>
      <c r="U30" s="22">
        <f t="shared" si="13"/>
        <v>50</v>
      </c>
      <c r="V30" s="11">
        <f t="shared" si="52"/>
        <v>-16.840000000000003</v>
      </c>
      <c r="W30" s="12">
        <f t="shared" si="15"/>
        <v>16</v>
      </c>
      <c r="X30" s="13">
        <f t="shared" si="16"/>
        <v>50</v>
      </c>
      <c r="Y30" s="14">
        <f t="shared" si="53"/>
        <v>68.16</v>
      </c>
      <c r="Z30" s="15">
        <f t="shared" si="18"/>
        <v>68</v>
      </c>
      <c r="AA30" s="16">
        <f t="shared" si="19"/>
        <v>10</v>
      </c>
      <c r="AC30" s="10">
        <v>17.010000000000002</v>
      </c>
      <c r="AD30" s="19">
        <v>85</v>
      </c>
      <c r="AE30" s="10">
        <f t="shared" si="54"/>
        <v>1445.8500000000001</v>
      </c>
      <c r="AF30" s="10">
        <v>10.45</v>
      </c>
      <c r="AG30" s="11">
        <f t="shared" si="55"/>
        <v>138.36000000000001</v>
      </c>
      <c r="AH30" s="21">
        <f t="shared" si="22"/>
        <v>138</v>
      </c>
      <c r="AI30" s="22">
        <f t="shared" si="23"/>
        <v>21</v>
      </c>
      <c r="AJ30" s="11">
        <f t="shared" si="56"/>
        <v>-53.360000000000014</v>
      </c>
      <c r="AK30" s="12">
        <f t="shared" si="25"/>
        <v>53</v>
      </c>
      <c r="AL30" s="13">
        <f t="shared" si="26"/>
        <v>21</v>
      </c>
      <c r="AM30" s="14">
        <f t="shared" si="57"/>
        <v>31.639999999999986</v>
      </c>
      <c r="AN30" s="15">
        <f t="shared" si="28"/>
        <v>31</v>
      </c>
      <c r="AO30" s="16">
        <f t="shared" si="29"/>
        <v>39</v>
      </c>
    </row>
    <row r="31" spans="1:41" s="38" customFormat="1" ht="39" customHeight="1" x14ac:dyDescent="0.2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2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25">
      <c r="A33" s="17">
        <v>10.77</v>
      </c>
      <c r="B33" s="39"/>
      <c r="C33" s="17">
        <f t="shared" ref="C33" si="58">A33*B33</f>
        <v>0</v>
      </c>
      <c r="D33" s="17">
        <v>10.45</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12.52</v>
      </c>
      <c r="P33" s="39"/>
      <c r="Q33" s="17">
        <f t="shared" ref="Q33" si="63">O33*P33</f>
        <v>0</v>
      </c>
      <c r="R33" s="17">
        <v>10.45</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17.010000000000002</v>
      </c>
      <c r="AD33" s="39"/>
      <c r="AE33" s="17">
        <f t="shared" ref="AE33" si="68">AC33*AD33</f>
        <v>0</v>
      </c>
      <c r="AF33" s="17">
        <v>10.45</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25"/>
    <row r="60" spans="1:35" ht="66" customHeight="1" x14ac:dyDescent="0.25">
      <c r="A60" s="40" t="s">
        <v>19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81" ht="52.5" customHeight="1" x14ac:dyDescent="0.25"/>
  </sheetData>
  <sheetProtection algorithmName="SHA-512" hashValue="b92/GXrUbHkganfbuYQBCACMO6lhnhENLnxDSd2M3Opks20CUaBMVWcjdGK8cezP6QZreg5eAYxrZ0F4GXbdSA==" saltValue="hQAe1r9JGf/EdeVKJKtFIA==" spinCount="100000" sheet="1" objects="1" scenarios="1"/>
  <mergeCells count="10">
    <mergeCell ref="A3:AI3"/>
    <mergeCell ref="AH12:AI12"/>
    <mergeCell ref="AK12:AL12"/>
    <mergeCell ref="AN12:AO12"/>
    <mergeCell ref="T12:U12"/>
    <mergeCell ref="A60:AI60"/>
    <mergeCell ref="L12:M12"/>
    <mergeCell ref="F12:G12"/>
    <mergeCell ref="I12:J12"/>
    <mergeCell ref="A5:AI5"/>
  </mergeCells>
  <pageMargins left="0.43307086614173229" right="0.23622047244094491" top="0.35433070866141736" bottom="0.35433070866141736"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2021-12-08T09:06:45Z</cp:lastPrinted>
  <dcterms:created xsi:type="dcterms:W3CDTF">2015-06-28T09:52:48Z</dcterms:created>
  <dcterms:modified xsi:type="dcterms:W3CDTF">2021-12-08T09:59:01Z</dcterms:modified>
</cp:coreProperties>
</file>